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8340" activeTab="2"/>
  </bookViews>
  <sheets>
    <sheet name="Question 1" sheetId="1" r:id="rId1"/>
    <sheet name="Quesion 2" sheetId="2" r:id="rId2"/>
    <sheet name="Question 3" sheetId="3" r:id="rId3"/>
    <sheet name="Question 4" sheetId="6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3" l="1"/>
  <c r="B14" i="3" l="1"/>
  <c r="B13" i="3"/>
  <c r="C8" i="3"/>
  <c r="E25" i="2"/>
  <c r="D25" i="2"/>
  <c r="E23" i="2"/>
  <c r="D23" i="2"/>
  <c r="E13" i="2"/>
  <c r="D13" i="2"/>
  <c r="C20" i="1"/>
  <c r="C19" i="1"/>
  <c r="E12" i="1"/>
  <c r="E14" i="1"/>
  <c r="E11" i="1"/>
</calcChain>
</file>

<file path=xl/sharedStrings.xml><?xml version="1.0" encoding="utf-8"?>
<sst xmlns="http://schemas.openxmlformats.org/spreadsheetml/2006/main" count="75" uniqueCount="64">
  <si>
    <t>Dr. Tribbiani sees 10,000 patients every month. His overhead fixed cost is $23,450. Flu shots cost Dr. Tribbiani $25 for every patient.</t>
  </si>
  <si>
    <t>Revenues</t>
  </si>
  <si>
    <t>Netpatient service revenue</t>
  </si>
  <si>
    <t>Facilities rental revenue</t>
  </si>
  <si>
    <t>Other revenue</t>
  </si>
  <si>
    <t>Total revenue</t>
  </si>
  <si>
    <t>Expenses</t>
  </si>
  <si>
    <t>Salaries and benefits</t>
  </si>
  <si>
    <t>Supplies</t>
  </si>
  <si>
    <t>Insurance</t>
  </si>
  <si>
    <t>Leases</t>
  </si>
  <si>
    <t>Depreciation</t>
  </si>
  <si>
    <t>Interest</t>
  </si>
  <si>
    <t>Other expenses</t>
  </si>
  <si>
    <t>Total expenses</t>
  </si>
  <si>
    <t>Total Income</t>
  </si>
  <si>
    <t>Income Statement for the Year Ended December 31, 2015 (in Thousands of Dollars)</t>
  </si>
  <si>
    <t>Make sure to use appropriate formula and show all your work step by step using the space below.</t>
  </si>
  <si>
    <t>Make sure to use appropriate formula, table and show all your work step by step using the space below.</t>
  </si>
  <si>
    <t>1. Complete the Income statement below using appropriate Excel functions. (FILL IN THE YELLOW HIGHLIGHTED FIELDS) (15 points)</t>
  </si>
  <si>
    <t>2. Construct the appropriate graph/chart to illustrate various expense for the year 2015. (5 points)</t>
  </si>
  <si>
    <t>1. If you borrow $5000 from your Mom today, and agree to pay her back in 6 years, how much will you pay her back with a 7% interest? (5 points)</t>
  </si>
  <si>
    <t>2. You bought a house for $494,000. Your mortgage is for 30 years at a fixed rate of 3.2%. How much will you have to pay toward your mortgage every month? (5 points)</t>
  </si>
  <si>
    <t>1. What is the total variable cost per month? (5 points)</t>
  </si>
  <si>
    <t>2. What is the total average cost per month? (5 points)</t>
  </si>
  <si>
    <t>What is a capital budget? (5 points)</t>
  </si>
  <si>
    <t>What are the factors considered in product value analysis? (5 points)</t>
  </si>
  <si>
    <t xml:space="preserve">Solution </t>
  </si>
  <si>
    <t xml:space="preserve">Total variable cost per month </t>
  </si>
  <si>
    <t xml:space="preserve">Its given by: </t>
  </si>
  <si>
    <t xml:space="preserve">flu shot cost * no. of patients </t>
  </si>
  <si>
    <t xml:space="preserve">Flu shot cost  </t>
  </si>
  <si>
    <t xml:space="preserve">no. of patients </t>
  </si>
  <si>
    <t>Therefore, the variable cost per month = 25 * 10000</t>
  </si>
  <si>
    <t xml:space="preserve">Total average cost per month </t>
  </si>
  <si>
    <t>Total variable + fixed overhead</t>
  </si>
  <si>
    <t>=</t>
  </si>
  <si>
    <t>+</t>
  </si>
  <si>
    <t xml:space="preserve">Autosum of the revenues </t>
  </si>
  <si>
    <t xml:space="preserve">Autosum of the expenses </t>
  </si>
  <si>
    <t xml:space="preserve">Income = Total Revenues - Total Expenses </t>
  </si>
  <si>
    <t xml:space="preserve">Expense </t>
  </si>
  <si>
    <t>Amount (000$)</t>
  </si>
  <si>
    <t>FV = PV (1 + i)^n</t>
  </si>
  <si>
    <t>FV = $5000  (1 + 7% )^6</t>
  </si>
  <si>
    <t xml:space="preserve">FV = $5000  (1 + 0.07 )^6 </t>
  </si>
  <si>
    <t>FV = 5000*(1.07)^6</t>
  </si>
  <si>
    <t>(3.2/12)/100</t>
  </si>
  <si>
    <t xml:space="preserve">30years </t>
  </si>
  <si>
    <t>Monthly rate</t>
  </si>
  <si>
    <t>Months</t>
  </si>
  <si>
    <t>M = P [ i(1 + i)^n ] / [ (1 + i)^n – 1]</t>
  </si>
  <si>
    <t>M = 494,0000 [0.00267(1+0.00267)^360] / [(1+0.00267)^360-1]</t>
  </si>
  <si>
    <t xml:space="preserve">A  capital budget is an allocated money that is used for acquisition or maintenance of a company's fixed assets like land and buildings. </t>
  </si>
  <si>
    <t xml:space="preserve">This capital budget consists of capital receipts and payments. Additionally, it also incorporates transactions in the public accout. </t>
  </si>
  <si>
    <t xml:space="preserve">Capital receipts include market loans, government borrowing from reserve bank and through the sale of treasury bills, loans from foreign institutions &amp; governments, and recovered loans given by the central government to state territory governments. </t>
  </si>
  <si>
    <t xml:space="preserve">Capital payments include capital expenditure on assets acquisition, shares investments, etc. </t>
  </si>
  <si>
    <t xml:space="preserve">Factors to consider when doing product value analysis include; </t>
  </si>
  <si>
    <t>Cost sources that get into the product production</t>
  </si>
  <si>
    <t>Competitor's prices that are offered to similar products</t>
  </si>
  <si>
    <t>The profit margin that the company eyes</t>
  </si>
  <si>
    <t>The customer's vaue derived from the product</t>
  </si>
  <si>
    <t xml:space="preserve">Supplier's cost and quality </t>
  </si>
  <si>
    <t xml:space="preserve">Quality control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</si>
</sst>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12"/>
      <color rgb="FF333333"/>
      <name val="Palatino Linotype"/>
      <family val="1"/>
    </font>
    <font>
      <sz val="12"/>
      <color theme="1"/>
      <name val="Palatino Linotype"/>
      <family val="1"/>
    </font>
    <font>
      <b/>
      <sz val="12"/>
      <color theme="9" tint="-0.499984740745262"/>
      <name val="Palatino Linotype"/>
      <family val="1"/>
    </font>
    <font>
      <b/>
      <sz val="12"/>
      <color rgb="FF000000"/>
      <name val="Palatino Linotype"/>
      <family val="1"/>
    </font>
    <font>
      <sz val="12"/>
      <color rgb="FF000000"/>
      <name val="Palatino Linotype"/>
      <family val="1"/>
    </font>
    <font>
      <u/>
      <sz val="12"/>
      <color rgb="FFFF0000"/>
      <name val="Palatino Linotype"/>
      <family val="1"/>
    </font>
    <font>
      <sz val="12"/>
      <name val="Palatino Linotype"/>
      <family val="1"/>
    </font>
    <font>
      <b/>
      <u val="double"/>
      <sz val="12"/>
      <color rgb="FFFF0000"/>
      <name val="Palatino Linotype"/>
      <family val="1"/>
    </font>
    <font>
      <sz val="11"/>
      <color theme="1"/>
      <name val="Calibri"/>
      <family val="2"/>
      <scheme val="minor"/>
    </font>
    <font>
      <b/>
      <sz val="12"/>
      <color theme="1"/>
      <name val="Palatino Linotype"/>
      <family val="1"/>
    </font>
    <font>
      <b/>
      <u val="singleAccounting"/>
      <sz val="12"/>
      <color theme="1"/>
      <name val="Palatino Linotype"/>
      <family val="1"/>
    </font>
    <font>
      <i/>
      <sz val="12"/>
      <color theme="1"/>
      <name val="Palatino Linotype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222222"/>
      <name val="Georgia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left" vertical="center" indent="4"/>
    </xf>
    <xf numFmtId="0" fontId="2" fillId="0" borderId="0" xfId="0" applyFont="1" applyBorder="1"/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 readingOrder="1"/>
    </xf>
    <xf numFmtId="0" fontId="4" fillId="0" borderId="7" xfId="0" applyFont="1" applyBorder="1" applyAlignment="1">
      <alignment horizontal="left" vertical="center" wrapText="1" readingOrder="1"/>
    </xf>
    <xf numFmtId="0" fontId="5" fillId="0" borderId="7" xfId="0" applyFont="1" applyBorder="1" applyAlignment="1">
      <alignment horizontal="left" vertical="center" wrapText="1" readingOrder="1"/>
    </xf>
    <xf numFmtId="0" fontId="4" fillId="2" borderId="7" xfId="0" applyFont="1" applyFill="1" applyBorder="1" applyAlignment="1">
      <alignment horizontal="left" vertical="center" wrapText="1" readingOrder="1"/>
    </xf>
    <xf numFmtId="0" fontId="6" fillId="2" borderId="7" xfId="0" applyFont="1" applyFill="1" applyBorder="1" applyAlignment="1">
      <alignment horizontal="center" vertical="center" wrapText="1" readingOrder="1"/>
    </xf>
    <xf numFmtId="0" fontId="7" fillId="0" borderId="7" xfId="0" applyFont="1" applyBorder="1" applyAlignment="1">
      <alignment vertical="center" wrapText="1"/>
    </xf>
    <xf numFmtId="0" fontId="8" fillId="2" borderId="7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wrapText="1"/>
    </xf>
    <xf numFmtId="0" fontId="2" fillId="0" borderId="8" xfId="0" applyFont="1" applyBorder="1"/>
    <xf numFmtId="0" fontId="2" fillId="0" borderId="9" xfId="0" applyFont="1" applyBorder="1"/>
    <xf numFmtId="8" fontId="2" fillId="0" borderId="0" xfId="0" applyNumberFormat="1" applyFont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0" xfId="0" applyFont="1" applyAlignment="1">
      <alignment horizontal="left"/>
    </xf>
    <xf numFmtId="0" fontId="10" fillId="0" borderId="0" xfId="0" applyFont="1" applyBorder="1"/>
    <xf numFmtId="44" fontId="2" fillId="0" borderId="0" xfId="1" applyFont="1"/>
    <xf numFmtId="44" fontId="2" fillId="0" borderId="0" xfId="0" applyNumberFormat="1" applyFont="1"/>
    <xf numFmtId="44" fontId="11" fillId="0" borderId="0" xfId="0" applyNumberFormat="1" applyFont="1"/>
    <xf numFmtId="0" fontId="12" fillId="0" borderId="0" xfId="0" applyFont="1"/>
    <xf numFmtId="0" fontId="10" fillId="0" borderId="0" xfId="0" applyFont="1"/>
    <xf numFmtId="8" fontId="2" fillId="0" borderId="0" xfId="0" applyNumberFormat="1" applyFont="1" applyBorder="1"/>
    <xf numFmtId="164" fontId="10" fillId="0" borderId="0" xfId="0" applyNumberFormat="1" applyFont="1" applyBorder="1"/>
    <xf numFmtId="0" fontId="13" fillId="0" borderId="0" xfId="0" applyFont="1"/>
    <xf numFmtId="0" fontId="14" fillId="0" borderId="0" xfId="0" applyFont="1"/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 readingOrder="1"/>
    </xf>
    <xf numFmtId="0" fontId="4" fillId="2" borderId="7" xfId="0" applyFont="1" applyFill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3" fillId="0" borderId="0" xfId="0" applyFont="1" applyAlignment="1">
      <alignment horizontal="left" vertical="top" wrapText="1"/>
    </xf>
    <xf numFmtId="164" fontId="15" fillId="0" borderId="0" xfId="0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Illustration of 2015</a:t>
            </a:r>
            <a:r>
              <a:rPr lang="en-US" baseline="0"/>
              <a:t> Expenses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'Quesion 2'!$D$28</c:f>
              <c:strCache>
                <c:ptCount val="1"/>
                <c:pt idx="0">
                  <c:v>Amount (000$)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'Quesion 2'!$C$29:$C$35</c:f>
              <c:strCache>
                <c:ptCount val="7"/>
                <c:pt idx="0">
                  <c:v>Salaries and benefits</c:v>
                </c:pt>
                <c:pt idx="1">
                  <c:v>Supplies</c:v>
                </c:pt>
                <c:pt idx="2">
                  <c:v>Insurance</c:v>
                </c:pt>
                <c:pt idx="3">
                  <c:v>Leases</c:v>
                </c:pt>
                <c:pt idx="4">
                  <c:v>Depreciation</c:v>
                </c:pt>
                <c:pt idx="5">
                  <c:v>Interest</c:v>
                </c:pt>
                <c:pt idx="6">
                  <c:v>Other expenses</c:v>
                </c:pt>
              </c:strCache>
            </c:strRef>
          </c:cat>
          <c:val>
            <c:numRef>
              <c:f>'Quesion 2'!$D$29:$D$35</c:f>
              <c:numCache>
                <c:formatCode>General</c:formatCode>
                <c:ptCount val="7"/>
                <c:pt idx="0">
                  <c:v>212494</c:v>
                </c:pt>
                <c:pt idx="1">
                  <c:v>10028</c:v>
                </c:pt>
                <c:pt idx="2">
                  <c:v>3020</c:v>
                </c:pt>
                <c:pt idx="3">
                  <c:v>5349</c:v>
                </c:pt>
                <c:pt idx="4">
                  <c:v>11500</c:v>
                </c:pt>
                <c:pt idx="5">
                  <c:v>3560</c:v>
                </c:pt>
                <c:pt idx="6">
                  <c:v>9028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878401552"/>
        <c:axId val="1878402640"/>
      </c:barChart>
      <c:catAx>
        <c:axId val="18784015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Expense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8402640"/>
        <c:crosses val="autoZero"/>
        <c:auto val="1"/>
        <c:lblAlgn val="ctr"/>
        <c:lblOffset val="100"/>
        <c:noMultiLvlLbl val="0"/>
      </c:catAx>
      <c:valAx>
        <c:axId val="1878402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Amount (000$)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840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1152524</xdr:colOff>
      <xdr:row>26</xdr:row>
      <xdr:rowOff>190499</xdr:rowOff>
    </xdr:from>
    <xdr:to>
      <xdr:col>13</xdr:col>
      <xdr:colOff>190499</xdr:colOff>
      <xdr:row>42</xdr:row>
      <xdr:rowOff>85724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>
      <selection activeCell="E29" sqref="E29"/>
    </sheetView>
  </sheetViews>
  <sheetFormatPr defaultColWidth="8.7109375" defaultRowHeight="18" x14ac:dyDescent="0.35"/>
  <cols>
    <col min="1" max="2" width="8.7109375" style="2"/>
    <col min="3" max="3" width="14" style="2" bestFit="1" customWidth="1"/>
    <col min="4" max="4" width="8.7109375" style="2"/>
    <col min="5" max="5" width="14.28515625" style="2" customWidth="1"/>
    <col min="6" max="16384" width="8.7109375" style="2"/>
  </cols>
  <sheetData>
    <row r="1" spans="1:15" x14ac:dyDescent="0.35">
      <c r="A1" s="32"/>
      <c r="B1" s="32"/>
    </row>
    <row r="2" spans="1:15" x14ac:dyDescent="0.35">
      <c r="A2" s="1" t="s">
        <v>0</v>
      </c>
    </row>
    <row r="3" spans="1:15" x14ac:dyDescent="0.35">
      <c r="A3" s="3" t="s">
        <v>23</v>
      </c>
    </row>
    <row r="4" spans="1:15" x14ac:dyDescent="0.35">
      <c r="A4" s="3" t="s">
        <v>24</v>
      </c>
    </row>
    <row r="5" spans="1:15" s="4" customFormat="1" x14ac:dyDescent="0.35">
      <c r="A5" s="31" t="s">
        <v>18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s="4" customFormat="1" x14ac:dyDescent="0.35"/>
    <row r="7" spans="1:15" s="4" customFormat="1" x14ac:dyDescent="0.35">
      <c r="B7" s="21" t="s">
        <v>27</v>
      </c>
    </row>
    <row r="8" spans="1:15" x14ac:dyDescent="0.35">
      <c r="A8" s="2">
        <v>1</v>
      </c>
      <c r="B8" s="2" t="s">
        <v>28</v>
      </c>
    </row>
    <row r="9" spans="1:15" x14ac:dyDescent="0.35">
      <c r="B9" s="2" t="s">
        <v>29</v>
      </c>
    </row>
    <row r="10" spans="1:15" x14ac:dyDescent="0.35">
      <c r="C10" s="2" t="s">
        <v>30</v>
      </c>
    </row>
    <row r="11" spans="1:15" x14ac:dyDescent="0.35">
      <c r="C11" s="2" t="s">
        <v>31</v>
      </c>
      <c r="E11" s="22">
        <f>25</f>
        <v>25</v>
      </c>
    </row>
    <row r="12" spans="1:15" x14ac:dyDescent="0.35">
      <c r="C12" s="2" t="s">
        <v>32</v>
      </c>
      <c r="E12" s="2">
        <f>10000</f>
        <v>10000</v>
      </c>
    </row>
    <row r="13" spans="1:15" x14ac:dyDescent="0.35">
      <c r="C13" s="2" t="s">
        <v>33</v>
      </c>
    </row>
    <row r="14" spans="1:15" ht="20.25" x14ac:dyDescent="0.5">
      <c r="E14" s="24">
        <f>E11*E12</f>
        <v>250000</v>
      </c>
    </row>
    <row r="17" spans="1:5" x14ac:dyDescent="0.35">
      <c r="A17" s="2">
        <v>2</v>
      </c>
      <c r="B17" s="2" t="s">
        <v>34</v>
      </c>
    </row>
    <row r="18" spans="1:5" x14ac:dyDescent="0.35">
      <c r="B18" s="2" t="s">
        <v>36</v>
      </c>
      <c r="C18" s="2" t="s">
        <v>35</v>
      </c>
    </row>
    <row r="19" spans="1:5" x14ac:dyDescent="0.35">
      <c r="C19" s="23">
        <f>E14</f>
        <v>250000</v>
      </c>
      <c r="D19" s="2" t="s">
        <v>37</v>
      </c>
      <c r="E19" s="22">
        <v>23450</v>
      </c>
    </row>
    <row r="20" spans="1:5" ht="20.25" x14ac:dyDescent="0.5">
      <c r="C20" s="24">
        <f>C19+E19</f>
        <v>273450</v>
      </c>
    </row>
  </sheetData>
  <mergeCells count="2">
    <mergeCell ref="A5:O5"/>
    <mergeCell ref="A1:B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5"/>
  <sheetViews>
    <sheetView topLeftCell="A25" workbookViewId="0">
      <selection activeCell="N25" sqref="N25"/>
    </sheetView>
  </sheetViews>
  <sheetFormatPr defaultColWidth="8.7109375" defaultRowHeight="18" x14ac:dyDescent="0.35"/>
  <cols>
    <col min="1" max="2" width="8.7109375" style="2"/>
    <col min="3" max="3" width="33.7109375" style="2" customWidth="1"/>
    <col min="4" max="4" width="17.42578125" style="2" customWidth="1"/>
    <col min="5" max="5" width="18.5703125" style="2" customWidth="1"/>
    <col min="6" max="16384" width="8.7109375" style="2"/>
  </cols>
  <sheetData>
    <row r="2" spans="1:6" s="13" customFormat="1" ht="39" customHeight="1" x14ac:dyDescent="0.35">
      <c r="A2" s="33" t="s">
        <v>19</v>
      </c>
      <c r="B2" s="33"/>
      <c r="C2" s="33"/>
      <c r="D2" s="33"/>
      <c r="E2" s="33"/>
      <c r="F2" s="33"/>
    </row>
    <row r="3" spans="1:6" s="4" customFormat="1" x14ac:dyDescent="0.35">
      <c r="A3" s="34" t="s">
        <v>20</v>
      </c>
      <c r="B3" s="34"/>
      <c r="C3" s="34"/>
      <c r="D3" s="34"/>
      <c r="E3" s="34"/>
      <c r="F3" s="34"/>
    </row>
    <row r="4" spans="1:6" s="4" customFormat="1" x14ac:dyDescent="0.35">
      <c r="A4" s="31" t="s">
        <v>17</v>
      </c>
      <c r="B4" s="31"/>
      <c r="C4" s="31"/>
      <c r="D4" s="31"/>
      <c r="E4" s="31"/>
      <c r="F4" s="31"/>
    </row>
    <row r="5" spans="1:6" ht="18.75" thickBot="1" x14ac:dyDescent="0.4"/>
    <row r="6" spans="1:6" x14ac:dyDescent="0.35">
      <c r="B6" s="37" t="s">
        <v>16</v>
      </c>
      <c r="C6" s="38"/>
      <c r="D6" s="38"/>
      <c r="E6" s="39"/>
    </row>
    <row r="7" spans="1:6" ht="17.100000000000001" customHeight="1" x14ac:dyDescent="0.35">
      <c r="B7" s="40"/>
      <c r="C7" s="41"/>
      <c r="D7" s="41"/>
      <c r="E7" s="42"/>
    </row>
    <row r="8" spans="1:6" x14ac:dyDescent="0.35">
      <c r="B8" s="5"/>
      <c r="C8" s="5"/>
      <c r="D8" s="5">
        <v>2014</v>
      </c>
      <c r="E8" s="5">
        <v>2015</v>
      </c>
    </row>
    <row r="9" spans="1:6" x14ac:dyDescent="0.35">
      <c r="B9" s="35" t="s">
        <v>1</v>
      </c>
      <c r="C9" s="35"/>
      <c r="D9" s="6"/>
      <c r="E9" s="6"/>
    </row>
    <row r="10" spans="1:6" x14ac:dyDescent="0.35">
      <c r="B10" s="7"/>
      <c r="C10" s="8" t="s">
        <v>2</v>
      </c>
      <c r="D10" s="6">
        <v>434669</v>
      </c>
      <c r="E10" s="6">
        <v>494749</v>
      </c>
    </row>
    <row r="11" spans="1:6" x14ac:dyDescent="0.35">
      <c r="B11" s="7"/>
      <c r="C11" s="8" t="s">
        <v>3</v>
      </c>
      <c r="D11" s="6">
        <v>7800</v>
      </c>
      <c r="E11" s="6">
        <v>7800</v>
      </c>
    </row>
    <row r="12" spans="1:6" x14ac:dyDescent="0.35">
      <c r="B12" s="7"/>
      <c r="C12" s="8" t="s">
        <v>4</v>
      </c>
      <c r="D12" s="6">
        <v>45980</v>
      </c>
      <c r="E12" s="6">
        <v>34490</v>
      </c>
    </row>
    <row r="13" spans="1:6" ht="19.5" x14ac:dyDescent="0.4">
      <c r="B13" s="9"/>
      <c r="C13" s="9" t="s">
        <v>5</v>
      </c>
      <c r="D13" s="10">
        <f>SUM(D10:D12)</f>
        <v>488449</v>
      </c>
      <c r="E13" s="10">
        <f>SUM(E10:E12)</f>
        <v>537039</v>
      </c>
      <c r="F13" s="25" t="s">
        <v>38</v>
      </c>
    </row>
    <row r="14" spans="1:6" x14ac:dyDescent="0.35">
      <c r="B14" s="7"/>
      <c r="C14" s="11"/>
      <c r="D14" s="6"/>
      <c r="E14" s="6"/>
    </row>
    <row r="15" spans="1:6" x14ac:dyDescent="0.35">
      <c r="B15" s="35" t="s">
        <v>6</v>
      </c>
      <c r="C15" s="35"/>
      <c r="D15" s="6"/>
      <c r="E15" s="6"/>
    </row>
    <row r="16" spans="1:6" x14ac:dyDescent="0.35">
      <c r="B16" s="7"/>
      <c r="C16" s="8" t="s">
        <v>7</v>
      </c>
      <c r="D16" s="6">
        <v>233749</v>
      </c>
      <c r="E16" s="6">
        <v>212494</v>
      </c>
    </row>
    <row r="17" spans="2:6" x14ac:dyDescent="0.35">
      <c r="B17" s="7"/>
      <c r="C17" s="8" t="s">
        <v>8</v>
      </c>
      <c r="D17" s="6">
        <v>34909</v>
      </c>
      <c r="E17" s="6">
        <v>10028</v>
      </c>
    </row>
    <row r="18" spans="2:6" x14ac:dyDescent="0.35">
      <c r="B18" s="7"/>
      <c r="C18" s="8" t="s">
        <v>9</v>
      </c>
      <c r="D18" s="6">
        <v>2050</v>
      </c>
      <c r="E18" s="6">
        <v>3020</v>
      </c>
    </row>
    <row r="19" spans="2:6" x14ac:dyDescent="0.35">
      <c r="B19" s="7"/>
      <c r="C19" s="8" t="s">
        <v>10</v>
      </c>
      <c r="D19" s="6">
        <v>3000</v>
      </c>
      <c r="E19" s="6">
        <v>5349</v>
      </c>
    </row>
    <row r="20" spans="2:6" x14ac:dyDescent="0.35">
      <c r="B20" s="7"/>
      <c r="C20" s="8" t="s">
        <v>11</v>
      </c>
      <c r="D20" s="6">
        <v>9000</v>
      </c>
      <c r="E20" s="6">
        <v>11500</v>
      </c>
    </row>
    <row r="21" spans="2:6" x14ac:dyDescent="0.35">
      <c r="B21" s="7"/>
      <c r="C21" s="8" t="s">
        <v>12</v>
      </c>
      <c r="D21" s="6">
        <v>2450</v>
      </c>
      <c r="E21" s="6">
        <v>3560</v>
      </c>
    </row>
    <row r="22" spans="2:6" x14ac:dyDescent="0.35">
      <c r="B22" s="7"/>
      <c r="C22" s="8" t="s">
        <v>13</v>
      </c>
      <c r="D22" s="6">
        <v>3443</v>
      </c>
      <c r="E22" s="6">
        <v>9028</v>
      </c>
    </row>
    <row r="23" spans="2:6" ht="19.5" x14ac:dyDescent="0.4">
      <c r="B23" s="9"/>
      <c r="C23" s="9" t="s">
        <v>14</v>
      </c>
      <c r="D23" s="10">
        <f>SUM(D16:D22)</f>
        <v>288601</v>
      </c>
      <c r="E23" s="10">
        <f>SUM(E16:E22)</f>
        <v>254979</v>
      </c>
      <c r="F23" s="25" t="s">
        <v>39</v>
      </c>
    </row>
    <row r="24" spans="2:6" x14ac:dyDescent="0.35">
      <c r="B24" s="7"/>
      <c r="C24" s="11"/>
      <c r="D24" s="6"/>
      <c r="E24" s="6"/>
    </row>
    <row r="25" spans="2:6" ht="19.5" x14ac:dyDescent="0.4">
      <c r="B25" s="36" t="s">
        <v>15</v>
      </c>
      <c r="C25" s="36"/>
      <c r="D25" s="12">
        <f>D13-D23</f>
        <v>199848</v>
      </c>
      <c r="E25" s="12">
        <f>E13-E23</f>
        <v>282060</v>
      </c>
      <c r="F25" s="25" t="s">
        <v>40</v>
      </c>
    </row>
    <row r="28" spans="2:6" x14ac:dyDescent="0.35">
      <c r="B28" s="2">
        <v>2</v>
      </c>
      <c r="C28" s="26" t="s">
        <v>41</v>
      </c>
      <c r="D28" s="26" t="s">
        <v>42</v>
      </c>
    </row>
    <row r="29" spans="2:6" x14ac:dyDescent="0.35">
      <c r="C29" s="8" t="s">
        <v>7</v>
      </c>
      <c r="D29" s="6">
        <v>212494</v>
      </c>
    </row>
    <row r="30" spans="2:6" x14ac:dyDescent="0.35">
      <c r="C30" s="8" t="s">
        <v>8</v>
      </c>
      <c r="D30" s="6">
        <v>10028</v>
      </c>
    </row>
    <row r="31" spans="2:6" x14ac:dyDescent="0.35">
      <c r="C31" s="8" t="s">
        <v>9</v>
      </c>
      <c r="D31" s="6">
        <v>3020</v>
      </c>
    </row>
    <row r="32" spans="2:6" x14ac:dyDescent="0.35">
      <c r="C32" s="8" t="s">
        <v>10</v>
      </c>
      <c r="D32" s="6">
        <v>5349</v>
      </c>
    </row>
    <row r="33" spans="3:4" x14ac:dyDescent="0.35">
      <c r="C33" s="8" t="s">
        <v>11</v>
      </c>
      <c r="D33" s="6">
        <v>11500</v>
      </c>
    </row>
    <row r="34" spans="3:4" x14ac:dyDescent="0.35">
      <c r="C34" s="8" t="s">
        <v>12</v>
      </c>
      <c r="D34" s="6">
        <v>3560</v>
      </c>
    </row>
    <row r="35" spans="3:4" x14ac:dyDescent="0.35">
      <c r="C35" s="8" t="s">
        <v>13</v>
      </c>
      <c r="D35" s="6">
        <v>9028</v>
      </c>
    </row>
  </sheetData>
  <mergeCells count="7">
    <mergeCell ref="A2:F2"/>
    <mergeCell ref="A3:F3"/>
    <mergeCell ref="B9:C9"/>
    <mergeCell ref="B15:C15"/>
    <mergeCell ref="B25:C25"/>
    <mergeCell ref="B6:E7"/>
    <mergeCell ref="A4:F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B17" sqref="B17"/>
    </sheetView>
  </sheetViews>
  <sheetFormatPr defaultColWidth="8.7109375" defaultRowHeight="18" x14ac:dyDescent="0.35"/>
  <cols>
    <col min="1" max="1" width="8.7109375" style="2"/>
    <col min="2" max="2" width="14.85546875" style="2" customWidth="1"/>
    <col min="3" max="3" width="9.5703125" style="2" bestFit="1" customWidth="1"/>
    <col min="4" max="8" width="8.7109375" style="2"/>
    <col min="9" max="9" width="12.140625" style="2" bestFit="1" customWidth="1"/>
    <col min="10" max="13" width="8.7109375" style="2"/>
    <col min="14" max="14" width="19.140625" style="2" customWidth="1"/>
    <col min="15" max="15" width="12.140625" style="2" bestFit="1" customWidth="1"/>
    <col min="16" max="16384" width="8.7109375" style="2"/>
  </cols>
  <sheetData>
    <row r="1" spans="1:15" ht="17.100000000000001" customHeight="1" x14ac:dyDescent="0.35">
      <c r="A1" s="46" t="s">
        <v>21</v>
      </c>
      <c r="B1" s="47"/>
      <c r="C1" s="47"/>
      <c r="D1" s="47"/>
      <c r="E1" s="47"/>
      <c r="F1" s="47"/>
      <c r="G1" s="47"/>
      <c r="H1" s="47"/>
      <c r="I1" s="47"/>
      <c r="J1" s="47"/>
      <c r="K1" s="48"/>
    </row>
    <row r="2" spans="1:15" ht="18.75" thickBot="1" x14ac:dyDescent="0.4">
      <c r="A2" s="49"/>
      <c r="B2" s="50"/>
      <c r="C2" s="50"/>
      <c r="D2" s="50"/>
      <c r="E2" s="50"/>
      <c r="F2" s="50"/>
      <c r="G2" s="50"/>
      <c r="H2" s="50"/>
      <c r="I2" s="50"/>
      <c r="J2" s="50"/>
      <c r="K2" s="51"/>
    </row>
    <row r="3" spans="1:15" x14ac:dyDescent="0.35">
      <c r="A3" s="43" t="s">
        <v>17</v>
      </c>
      <c r="B3" s="44"/>
      <c r="C3" s="44"/>
      <c r="D3" s="44"/>
      <c r="E3" s="44"/>
      <c r="F3" s="44"/>
      <c r="G3" s="44"/>
      <c r="H3" s="44"/>
      <c r="I3" s="44"/>
      <c r="J3" s="44"/>
      <c r="K3" s="45"/>
    </row>
    <row r="4" spans="1:15" x14ac:dyDescent="0.35">
      <c r="A4" s="14"/>
      <c r="B4" s="4" t="s">
        <v>43</v>
      </c>
      <c r="C4" s="4"/>
      <c r="D4" s="4"/>
      <c r="E4" s="4"/>
      <c r="F4" s="4"/>
      <c r="G4" s="4"/>
      <c r="H4" s="4"/>
      <c r="I4" s="4"/>
      <c r="J4" s="4"/>
      <c r="K4" s="15"/>
    </row>
    <row r="5" spans="1:15" x14ac:dyDescent="0.35">
      <c r="A5" s="14"/>
      <c r="B5" s="4" t="s">
        <v>44</v>
      </c>
      <c r="C5" s="4"/>
      <c r="D5" s="4"/>
      <c r="E5" s="4"/>
      <c r="F5" s="27"/>
      <c r="G5" s="4"/>
      <c r="H5" s="4"/>
      <c r="I5" s="4"/>
      <c r="J5" s="4"/>
      <c r="K5" s="15"/>
    </row>
    <row r="6" spans="1:15" x14ac:dyDescent="0.35">
      <c r="A6" s="14"/>
      <c r="B6" s="4" t="s">
        <v>45</v>
      </c>
      <c r="C6" s="4"/>
      <c r="D6" s="4"/>
      <c r="E6" s="4"/>
      <c r="F6" s="4"/>
      <c r="G6" s="4"/>
      <c r="H6" s="4"/>
      <c r="I6" s="4"/>
      <c r="J6" s="4"/>
      <c r="K6" s="15"/>
    </row>
    <row r="7" spans="1:15" x14ac:dyDescent="0.35">
      <c r="A7" s="14"/>
      <c r="B7" s="4" t="s">
        <v>46</v>
      </c>
      <c r="C7" s="4"/>
      <c r="D7" s="4"/>
      <c r="E7" s="4"/>
      <c r="F7" s="4"/>
      <c r="G7" s="4"/>
      <c r="H7" s="4"/>
      <c r="I7" s="4"/>
      <c r="J7" s="4"/>
      <c r="K7" s="15"/>
    </row>
    <row r="8" spans="1:15" x14ac:dyDescent="0.35">
      <c r="A8" s="14"/>
      <c r="B8" s="4" t="s">
        <v>36</v>
      </c>
      <c r="C8" s="28">
        <f xml:space="preserve"> 5000*(1.07)^6</f>
        <v>7503.651759245</v>
      </c>
      <c r="D8" s="4"/>
      <c r="E8" s="4"/>
      <c r="F8" s="4"/>
      <c r="G8" s="4"/>
      <c r="H8" s="4"/>
      <c r="I8" s="4"/>
      <c r="J8" s="4"/>
      <c r="K8" s="15"/>
      <c r="N8" s="16"/>
      <c r="O8" s="16"/>
    </row>
    <row r="9" spans="1:15" ht="18.75" thickBot="1" x14ac:dyDescent="0.4">
      <c r="A9" s="17"/>
      <c r="B9" s="18"/>
      <c r="C9" s="18"/>
      <c r="D9" s="18"/>
      <c r="E9" s="18"/>
      <c r="F9" s="18"/>
      <c r="G9" s="18"/>
      <c r="H9" s="18"/>
      <c r="I9" s="18"/>
      <c r="J9" s="18"/>
      <c r="K9" s="19"/>
    </row>
    <row r="10" spans="1:15" ht="17.100000000000001" customHeight="1" x14ac:dyDescent="0.35">
      <c r="A10" s="46" t="s">
        <v>22</v>
      </c>
      <c r="B10" s="47"/>
      <c r="C10" s="47"/>
      <c r="D10" s="47"/>
      <c r="E10" s="47"/>
      <c r="F10" s="47"/>
      <c r="G10" s="47"/>
      <c r="H10" s="47"/>
      <c r="I10" s="47"/>
      <c r="J10" s="47"/>
      <c r="K10" s="48"/>
    </row>
    <row r="11" spans="1:15" ht="18.75" thickBot="1" x14ac:dyDescent="0.4">
      <c r="A11" s="49"/>
      <c r="B11" s="50"/>
      <c r="C11" s="50"/>
      <c r="D11" s="50"/>
      <c r="E11" s="50"/>
      <c r="F11" s="50"/>
      <c r="G11" s="50"/>
      <c r="H11" s="50"/>
      <c r="I11" s="50"/>
      <c r="J11" s="50"/>
      <c r="K11" s="51"/>
    </row>
    <row r="12" spans="1:15" x14ac:dyDescent="0.35">
      <c r="A12" s="43" t="s">
        <v>17</v>
      </c>
      <c r="B12" s="44"/>
      <c r="C12" s="44"/>
      <c r="D12" s="44"/>
      <c r="E12" s="44"/>
      <c r="F12" s="44"/>
      <c r="G12" s="44"/>
      <c r="H12" s="44"/>
      <c r="I12" s="44"/>
      <c r="J12" s="44"/>
      <c r="K12" s="45"/>
    </row>
    <row r="13" spans="1:15" x14ac:dyDescent="0.35">
      <c r="A13" s="14" t="s">
        <v>47</v>
      </c>
      <c r="B13" s="14">
        <f>(3.2/12)/100</f>
        <v>2.6666666666666666E-3</v>
      </c>
      <c r="C13" s="4" t="s">
        <v>49</v>
      </c>
      <c r="D13" s="4"/>
      <c r="E13" s="4"/>
      <c r="F13" s="4"/>
      <c r="G13" s="4"/>
      <c r="H13" s="4"/>
      <c r="I13" s="4"/>
      <c r="J13" s="4"/>
      <c r="K13" s="15"/>
    </row>
    <row r="14" spans="1:15" x14ac:dyDescent="0.35">
      <c r="A14" s="2" t="s">
        <v>48</v>
      </c>
      <c r="B14" s="4">
        <f>30*12</f>
        <v>360</v>
      </c>
      <c r="C14" s="4" t="s">
        <v>50</v>
      </c>
      <c r="D14" s="4"/>
      <c r="E14" s="4"/>
      <c r="F14" s="4"/>
      <c r="G14" s="4"/>
      <c r="H14" s="4"/>
      <c r="I14" s="4"/>
      <c r="J14" s="4"/>
      <c r="K14" s="15"/>
    </row>
    <row r="15" spans="1:15" x14ac:dyDescent="0.35">
      <c r="A15" s="14" t="s">
        <v>51</v>
      </c>
      <c r="B15" s="4"/>
      <c r="C15" s="4"/>
      <c r="D15" s="4"/>
      <c r="E15" s="4"/>
      <c r="F15" s="4"/>
      <c r="G15" s="4"/>
      <c r="H15" s="4"/>
      <c r="I15" s="4"/>
      <c r="J15" s="4"/>
      <c r="K15" s="15"/>
    </row>
    <row r="16" spans="1:15" x14ac:dyDescent="0.35">
      <c r="A16" s="2" t="s">
        <v>52</v>
      </c>
      <c r="B16" s="4"/>
      <c r="C16" s="4"/>
      <c r="D16" s="4"/>
      <c r="E16" s="4"/>
      <c r="F16" s="4"/>
      <c r="G16" s="4"/>
      <c r="H16" s="4"/>
      <c r="I16" s="4"/>
      <c r="J16" s="4"/>
      <c r="K16" s="15"/>
    </row>
    <row r="17" spans="1:11" x14ac:dyDescent="0.35">
      <c r="A17" s="14" t="s">
        <v>36</v>
      </c>
      <c r="B17" s="54">
        <f>494000*(B13*(1+B13)^360)/((1+B13)^360-1)</f>
        <v>2136.386314143168</v>
      </c>
      <c r="C17" s="4"/>
      <c r="E17" s="4"/>
      <c r="F17" s="4"/>
      <c r="G17" s="4"/>
      <c r="H17" s="4"/>
      <c r="I17" s="4"/>
      <c r="J17" s="4"/>
      <c r="K17" s="15"/>
    </row>
    <row r="18" spans="1:11" ht="18.75" thickBot="1" x14ac:dyDescent="0.4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9"/>
    </row>
  </sheetData>
  <mergeCells count="4">
    <mergeCell ref="A12:K12"/>
    <mergeCell ref="A10:K11"/>
    <mergeCell ref="A1:K2"/>
    <mergeCell ref="A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8"/>
  <sheetViews>
    <sheetView workbookViewId="0">
      <selection activeCell="M11" sqref="M11"/>
    </sheetView>
  </sheetViews>
  <sheetFormatPr defaultRowHeight="15" x14ac:dyDescent="0.25"/>
  <sheetData>
    <row r="2" spans="1:14" ht="18" x14ac:dyDescent="0.35">
      <c r="A2" s="52" t="s">
        <v>25</v>
      </c>
      <c r="B2" s="52"/>
      <c r="C2" s="52"/>
      <c r="D2" s="52"/>
      <c r="E2" s="52"/>
      <c r="F2" s="52"/>
      <c r="G2" s="52"/>
      <c r="H2" s="52"/>
      <c r="I2" s="52"/>
      <c r="J2" s="52"/>
    </row>
    <row r="3" spans="1:14" ht="15.75" x14ac:dyDescent="0.25">
      <c r="B3" s="30" t="s">
        <v>53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x14ac:dyDescent="0.25">
      <c r="B4" s="29" t="s">
        <v>54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1:14" ht="15" customHeight="1" x14ac:dyDescent="0.25">
      <c r="B5" s="53" t="s">
        <v>55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29"/>
    </row>
    <row r="6" spans="1:14" x14ac:dyDescent="0.25"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29"/>
    </row>
    <row r="7" spans="1:14" ht="3.75" customHeight="1" x14ac:dyDescent="0.25"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29"/>
    </row>
    <row r="8" spans="1:14" x14ac:dyDescent="0.25">
      <c r="B8" s="29" t="s">
        <v>56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</row>
    <row r="11" spans="1:14" ht="18" x14ac:dyDescent="0.35">
      <c r="A11" s="20" t="s">
        <v>26</v>
      </c>
    </row>
    <row r="12" spans="1:14" ht="15.75" x14ac:dyDescent="0.25">
      <c r="B12" s="30" t="s">
        <v>57</v>
      </c>
      <c r="C12" s="30"/>
    </row>
    <row r="13" spans="1:14" ht="15.75" x14ac:dyDescent="0.25">
      <c r="B13" s="30" t="s">
        <v>58</v>
      </c>
      <c r="C13" s="30"/>
    </row>
    <row r="14" spans="1:14" ht="15.75" x14ac:dyDescent="0.25">
      <c r="B14" s="30" t="s">
        <v>59</v>
      </c>
      <c r="C14" s="30"/>
    </row>
    <row r="15" spans="1:14" ht="15.75" x14ac:dyDescent="0.25">
      <c r="B15" s="30" t="s">
        <v>60</v>
      </c>
      <c r="C15" s="30"/>
    </row>
    <row r="16" spans="1:14" ht="15.75" x14ac:dyDescent="0.25">
      <c r="B16" s="30" t="s">
        <v>61</v>
      </c>
      <c r="C16" s="30"/>
    </row>
    <row r="17" spans="2:3" ht="15.75" x14ac:dyDescent="0.25">
      <c r="B17" s="30" t="s">
        <v>62</v>
      </c>
      <c r="C17" s="30"/>
    </row>
    <row r="18" spans="2:3" ht="15.75" x14ac:dyDescent="0.25">
      <c r="B18" s="30" t="s">
        <v>63</v>
      </c>
      <c r="C18" s="30"/>
    </row>
  </sheetData>
  <mergeCells count="2">
    <mergeCell ref="A2:J2"/>
    <mergeCell ref="B5:M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Question 1</vt:lpstr>
      <vt:lpstr>Quesion 2</vt:lpstr>
      <vt:lpstr>Question 3</vt:lpstr>
      <vt:lpstr>Question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Houchens, Nadia</dc:creator>
  <cp:lastModifiedBy>admin</cp:lastModifiedBy>
  <dcterms:created xsi:type="dcterms:W3CDTF">2020-05-05T07:08:10Z</dcterms:created>
  <dcterms:modified xsi:type="dcterms:W3CDTF">2020-11-18T16:02:37Z</dcterms:modified>
</cp:coreProperties>
</file>